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Product Management\Platform\Resources\Tools\Scheme Specific TFC\"/>
    </mc:Choice>
  </mc:AlternateContent>
  <xr:revisionPtr revIDLastSave="0" documentId="8_{0C1D1DD1-249A-4B87-93F7-FDD5104CB4F8}" xr6:coauthVersionLast="47" xr6:coauthVersionMax="47" xr10:uidLastSave="{00000000-0000-0000-0000-000000000000}"/>
  <bookViews>
    <workbookView xWindow="19080" yWindow="-120" windowWidth="29040" windowHeight="15720" xr2:uid="{49C5D16A-6E6C-491F-BAA7-661D7BE81DF2}"/>
  </bookViews>
  <sheets>
    <sheet name="Inputs" sheetId="4" r:id="rId1"/>
    <sheet name="Version control" sheetId="5" state="hidden" r:id="rId2"/>
    <sheet name="Protections" sheetId="3" state="hidden" r:id="rId3"/>
  </sheets>
  <definedNames>
    <definedName name="ILSA_full">Inputs!$D$20</definedName>
    <definedName name="ILSDBA_full">Inputs!$D$22</definedName>
    <definedName name="LTA_amount_prev_used">Inputs!$K$10</definedName>
    <definedName name="LTA_pc_used_previously">Inputs!$D$8</definedName>
    <definedName name="SIHLS_LSDB_paid">Inputs!$D$10</definedName>
    <definedName name="SIHLS_LSDB_pre_April2024">Inputs!$D$16</definedName>
    <definedName name="TFC_amount_prev_used">Inputs!$K$9</definedName>
    <definedName name="TFC_BCE_pre_April2024">Inputs!$D$14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4" l="1"/>
  <c r="K10" i="4"/>
  <c r="G10" i="4"/>
  <c r="G16" i="4"/>
  <c r="H16" i="4"/>
  <c r="H15" i="4"/>
  <c r="I16" i="4" l="1"/>
  <c r="H10" i="4"/>
  <c r="I10" i="4" s="1"/>
  <c r="K9" i="4"/>
  <c r="H9" i="4" s="1"/>
  <c r="I9" i="4" s="1"/>
  <c r="G15" i="4"/>
  <c r="I15" i="4" s="1"/>
</calcChain>
</file>

<file path=xl/sharedStrings.xml><?xml version="1.0" encoding="utf-8"?>
<sst xmlns="http://schemas.openxmlformats.org/spreadsheetml/2006/main" count="96" uniqueCount="82">
  <si>
    <t>No protection</t>
  </si>
  <si>
    <t>Fixed protection 2012</t>
  </si>
  <si>
    <t>Fixed protection 2014</t>
  </si>
  <si>
    <t>Fixed protection 2016</t>
  </si>
  <si>
    <t>Individual protection 2014</t>
  </si>
  <si>
    <t>Individual protection 2016</t>
  </si>
  <si>
    <t>1. Individual's Lump Sum Allowance (ILSA)</t>
  </si>
  <si>
    <t>This allowance is a limit on how much money can be taken tax-free from your pension whilst alive (ignoring pension income).</t>
  </si>
  <si>
    <t>The standard allowance is £268,275. The allowance is modified by different forms of protection.</t>
  </si>
  <si>
    <t>What counts toward this allowance is the tax-free portion of the following lump sums:</t>
  </si>
  <si>
    <t>Pension commencement lump sum</t>
  </si>
  <si>
    <t>Uncrystallised funds pension lump sum</t>
  </si>
  <si>
    <t>Each time one of these lump sums is taken it will use up some of the ILSA until there is no ILSA remaining.</t>
  </si>
  <si>
    <t>2. Individual's Lump Sum and Death Benefit Allowance (ILSDBA)</t>
  </si>
  <si>
    <t>This allowance is a limit on how much money can be taken tax-free as a lump sum(s) by beneficiaries upon death of the pension owner.</t>
  </si>
  <si>
    <t>The standard allowance is £1,073,100. The allowance is modified by different forms of protection.</t>
  </si>
  <si>
    <t>Serious ill health lump sum</t>
  </si>
  <si>
    <t>Pension protection lump sum death benefit</t>
  </si>
  <si>
    <t>Annuity protection lump sum death benefit</t>
  </si>
  <si>
    <t>Uncrystallised funds lump sum death benefit</t>
  </si>
  <si>
    <t>Defined benefit lump sum death benefit</t>
  </si>
  <si>
    <t>Drawdown pension fund lump sum death benefit</t>
  </si>
  <si>
    <t>Flexi-access drawdown lump sum death benefit</t>
  </si>
  <si>
    <t>Each time one of these lump sums is taken it will use up some of the ILSDBA until there is no ILSDBA remaining.</t>
  </si>
  <si>
    <t>3. Tax-free maximums for lump sums</t>
  </si>
  <si>
    <t>Although there is an overall limit to how much can be taken tax-fee whilst alive and after death, each type of lump sum payment has a maximum amount that can be paid tax free. This is called the permitted maximum. Most of the time the permitted maximum will reference remaining ILSA and ILSDBA but not always (normally where there is a form of protection). So it is important to make sure you are aware of the rules for the permitted maximum for each type of lump sum</t>
  </si>
  <si>
    <t>Enhanced protection no PTFC</t>
  </si>
  <si>
    <t>£value of uncrystallised funds as at 5/4/24 - across all schemes</t>
  </si>
  <si>
    <t>Enhanced protection with PTFC</t>
  </si>
  <si>
    <t>Equal to value of max PCLS on 5/4/23 - across all schemes</t>
  </si>
  <si>
    <t>Primary protection no PTFC</t>
  </si>
  <si>
    <t>For the purpose of PCLS and UFPLS it is £1,800,000 but for the purpose of death or SIHLS is is £1,800,000 + (£1,800,000 x factor)</t>
  </si>
  <si>
    <t>Primary protection with PTFC</t>
  </si>
  <si>
    <t>25% of IP amount or £375,000 whichever lower</t>
  </si>
  <si>
    <t>IP amount or £1,500,000 which ever is lower</t>
  </si>
  <si>
    <t>25% of IP amount or £312,500 whichever lower</t>
  </si>
  <si>
    <t>IP amount or £1,250,000 which ever is lower</t>
  </si>
  <si>
    <t>Pre Aday pension credit</t>
  </si>
  <si>
    <t>lower of £375,000 and (£268,275 x factor)</t>
  </si>
  <si>
    <t>For the purpose of PCLS and UFPLS it is the standard £1,073,100 but for the purpose of death or SIHLS it is £1,073,100 + (£1,073,100 x factor</t>
  </si>
  <si>
    <t>All other enhancement factors</t>
  </si>
  <si>
    <t>For the purpose of PCLS and UFPLS is the standard £1,073,100 but for the purpose of death or SIHLS it is £1,073,100 + (£1,073,100 x factor)</t>
  </si>
  <si>
    <t>The table below lays out how ILSA and ILSDBA are modified when a member has a form of lifetime allowance protection. However when working out the maximum amount a member can take tax-free, you will need to also consider the permitted maximum allowed for each lump sum. It is not always the same as ILSA and ILSDBA.</t>
  </si>
  <si>
    <t>ILSA</t>
  </si>
  <si>
    <t>ILSDBA</t>
  </si>
  <si>
    <t>Allowance</t>
  </si>
  <si>
    <t>Definition of terms</t>
  </si>
  <si>
    <t>Individual's Lump Sum and Death Benefit Allowance (ILSDBA)</t>
  </si>
  <si>
    <t>Allowance used up</t>
  </si>
  <si>
    <t>Remaining allowance</t>
  </si>
  <si>
    <t xml:space="preserve">Has a SIHLS or Lump Sum Death Benefit been paid? </t>
  </si>
  <si>
    <t xml:space="preserve">Tax-free amount of SIHLS / Lump Sum Death Benefit paid pre 6/4/24 </t>
  </si>
  <si>
    <r>
      <t xml:space="preserve">PCLS - </t>
    </r>
    <r>
      <rPr>
        <sz val="10"/>
        <rFont val="Open Sans"/>
        <family val="2"/>
      </rPr>
      <t>Pension commencement lump sum</t>
    </r>
  </si>
  <si>
    <r>
      <t xml:space="preserve">UFPLS - </t>
    </r>
    <r>
      <rPr>
        <sz val="10"/>
        <rFont val="Open Sans"/>
        <family val="2"/>
      </rPr>
      <t>Uncrystallised funds pension lump sum</t>
    </r>
  </si>
  <si>
    <t>Information</t>
  </si>
  <si>
    <t>Individual's Lump Sum Allowance (ILSA)</t>
  </si>
  <si>
    <t>hide column for</t>
  </si>
  <si>
    <t>protected version</t>
  </si>
  <si>
    <t>How much Lifetime Allowance has previously been used?*</t>
  </si>
  <si>
    <t>*  If your client has used 100% or more of the lifetime allowance, under the standard calculation, they are considered to have no remaining ILSA or ILSDBA</t>
  </si>
  <si>
    <t>here</t>
  </si>
  <si>
    <t>This calculator is based on our understanding of the Finance Act 2024 as at March 2024. We believe that this interpretation is correct but cannot guarantee it</t>
  </si>
  <si>
    <r>
      <t xml:space="preserve">Standard Calculation </t>
    </r>
    <r>
      <rPr>
        <sz val="20"/>
        <rFont val="Open Sans"/>
        <family val="2"/>
      </rPr>
      <t>vs</t>
    </r>
    <r>
      <rPr>
        <b/>
        <sz val="20"/>
        <color rgb="FF007935"/>
        <rFont val="Open Sans"/>
        <family val="2"/>
      </rPr>
      <t xml:space="preserve"> Transitional Tax-Free Amount Certificate</t>
    </r>
  </si>
  <si>
    <t>Input for Standard Calculation</t>
  </si>
  <si>
    <t>Standard Calculation</t>
  </si>
  <si>
    <t>Input for Transitional Tax-Free Amount Certificate</t>
  </si>
  <si>
    <t>Transitional Tax-Free Amount Certificate</t>
  </si>
  <si>
    <r>
      <t xml:space="preserve">Lump Sum Death Benefit - </t>
    </r>
    <r>
      <rPr>
        <sz val="10"/>
        <rFont val="Open Sans"/>
        <family val="2"/>
      </rPr>
      <t>A lump sum death benefit paid when a member died before the age of 75</t>
    </r>
  </si>
  <si>
    <r>
      <t xml:space="preserve">SIHLS - </t>
    </r>
    <r>
      <rPr>
        <sz val="10"/>
        <rFont val="Open Sans"/>
        <family val="2"/>
      </rPr>
      <t>A serious ill health lump sum paid when a member is under age 75</t>
    </r>
    <r>
      <rPr>
        <b/>
        <sz val="11"/>
        <rFont val="Open Sans"/>
        <family val="2"/>
      </rPr>
      <t xml:space="preserve">             SALS - </t>
    </r>
    <r>
      <rPr>
        <sz val="10"/>
        <rFont val="Open Sans"/>
        <family val="2"/>
      </rPr>
      <t>stand-alone lump sum</t>
    </r>
  </si>
  <si>
    <t>*** You should enter the ILSA and ILSDBA pertinent to the type of protection your client has. If you are not sure what the amount should be please see our article
If your client has used 100% of the lifetime allowance, under the standard calculation, they are considered to have no remaining ILSA or ILSDBA.
T</t>
  </si>
  <si>
    <t xml:space="preserve">updated to add SALS and Pre A-day to ILSA TTFAC calc + Added descriptions of both </t>
  </si>
  <si>
    <t>Version Dated</t>
  </si>
  <si>
    <t>change description</t>
  </si>
  <si>
    <t>first draft</t>
  </si>
  <si>
    <t>By</t>
  </si>
  <si>
    <t>Phil Button</t>
  </si>
  <si>
    <t>Suzie Boyle</t>
  </si>
  <si>
    <t>Tax-free amount of PCLS/UFPLS/SALS &amp; Pre A-day** paid pre 6/4/24</t>
  </si>
  <si>
    <t>Input Lump Sum Allowances***</t>
  </si>
  <si>
    <t>** The value to be entered as the tax-free amount for a Pre A-day pension is 25% of the value deemed crystallised for LTA purposes.</t>
  </si>
  <si>
    <t xml:space="preserve">updated text to 4th row of "Information" box </t>
  </si>
  <si>
    <t xml:space="preserve">                                                                         This calculator can't be used if there is Enhanced or Primary protection.  For enhancement factors its possible to get a partial result. Please call us if this scenario applies to your client.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</si>
</sst>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Open Sans"/>
      <family val="2"/>
    </font>
    <font>
      <sz val="12"/>
      <color theme="1"/>
      <name val="Open Sans"/>
      <family val="2"/>
    </font>
    <font>
      <sz val="8"/>
      <color theme="1"/>
      <name val="Calibri"/>
      <family val="2"/>
      <scheme val="minor"/>
    </font>
    <font>
      <b/>
      <sz val="8"/>
      <color theme="1"/>
      <name val="Calibri"/>
      <family val="2"/>
      <scheme val="minor"/>
    </font>
    <font>
      <sz val="8"/>
      <color rgb="FF333333"/>
      <name val="Calibri"/>
      <family val="2"/>
      <scheme val="minor"/>
    </font>
    <font>
      <sz val="11"/>
      <name val="Times New Roman"/>
      <family val="1"/>
    </font>
    <font>
      <sz val="11"/>
      <color rgb="FF00B050"/>
      <name val="Calibri"/>
      <family val="2"/>
      <scheme val="minor"/>
    </font>
    <font>
      <b/>
      <sz val="20"/>
      <color theme="9" tint="-0.499984740745262"/>
      <name val="Open Sans"/>
      <family val="2"/>
    </font>
    <font>
      <b/>
      <sz val="20"/>
      <color rgb="FF007935"/>
      <name val="Open Sans"/>
      <family val="2"/>
    </font>
    <font>
      <b/>
      <sz val="12"/>
      <color theme="0"/>
      <name val="Open Sans"/>
      <family val="2"/>
    </font>
    <font>
      <sz val="8"/>
      <color rgb="FFFF0000"/>
      <name val="Calibri"/>
      <family val="2"/>
      <scheme val="minor"/>
    </font>
    <font>
      <b/>
      <sz val="10"/>
      <color theme="1"/>
      <name val="Open Sans"/>
      <family val="2"/>
    </font>
    <font>
      <sz val="20"/>
      <name val="Open Sans"/>
      <family val="2"/>
    </font>
    <font>
      <b/>
      <sz val="11"/>
      <color theme="1"/>
      <name val="Open Sans"/>
      <family val="2"/>
    </font>
    <font>
      <sz val="11"/>
      <color theme="1"/>
      <name val="Open Sans"/>
      <family val="2"/>
    </font>
    <font>
      <b/>
      <sz val="11"/>
      <name val="Open Sans"/>
      <family val="2"/>
    </font>
    <font>
      <sz val="12"/>
      <color theme="0"/>
      <name val="Calibri"/>
      <family val="2"/>
      <scheme val="minor"/>
    </font>
    <font>
      <sz val="10"/>
      <name val="Open Sans"/>
      <family val="2"/>
    </font>
    <font>
      <u/>
      <sz val="11"/>
      <color theme="10"/>
      <name val="Calibri"/>
      <family val="2"/>
      <scheme val="minor"/>
    </font>
    <font>
      <u/>
      <sz val="10"/>
      <name val="Open Sans"/>
      <family val="2"/>
    </font>
    <font>
      <u/>
      <sz val="10"/>
      <color theme="1"/>
      <name val="Open Sans"/>
      <family val="2"/>
    </font>
  </fonts>
  <fills count="10">
    <fill>
      <patternFill patternType="none"/>
    </fill>
    <fill>
      <patternFill patternType="gray125"/>
    </fill>
    <fill>
      <patternFill patternType="solid">
        <fgColor rgb="FF0F7B3F"/>
        <bgColor indexed="64"/>
      </patternFill>
    </fill>
    <fill>
      <patternFill patternType="solid">
        <fgColor rgb="FFB2D5D2"/>
        <bgColor indexed="64"/>
      </patternFill>
    </fill>
    <fill>
      <patternFill patternType="solid">
        <fgColor rgb="FFECECEC"/>
        <bgColor indexed="64"/>
      </patternFill>
    </fill>
    <fill>
      <patternFill patternType="solid">
        <fgColor theme="0" tint="-4.9989318521683403E-2"/>
        <bgColor indexed="64"/>
      </patternFill>
    </fill>
    <fill>
      <patternFill patternType="solid">
        <fgColor rgb="FF4483AA"/>
        <bgColor indexed="64"/>
      </patternFill>
    </fill>
    <fill>
      <patternFill patternType="solid">
        <fgColor rgb="FF3A4371"/>
        <bgColor indexed="64"/>
      </patternFill>
    </fill>
    <fill>
      <patternFill patternType="solid">
        <fgColor rgb="FFD68063"/>
        <bgColor indexed="64"/>
      </patternFill>
    </fill>
    <fill>
      <patternFill patternType="solid">
        <fgColor rgb="FFE0D0C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indexed="64"/>
      </left>
      <right style="medium">
        <color indexed="64"/>
      </right>
      <top style="medium">
        <color indexed="64"/>
      </top>
      <bottom style="medium">
        <color indexed="64"/>
      </bottom>
      <diagonal/>
    </border>
    <border>
      <left style="thin">
        <color theme="2"/>
      </left>
      <right style="thin">
        <color theme="2"/>
      </right>
      <top style="thin">
        <color theme="2"/>
      </top>
      <bottom style="thin">
        <color theme="2"/>
      </bottom>
      <diagonal/>
    </border>
    <border>
      <left style="medium">
        <color indexed="64"/>
      </left>
      <right style="thin">
        <color theme="2"/>
      </right>
      <top style="medium">
        <color indexed="64"/>
      </top>
      <bottom style="thin">
        <color theme="2"/>
      </bottom>
      <diagonal/>
    </border>
    <border>
      <left style="thin">
        <color theme="2"/>
      </left>
      <right style="medium">
        <color indexed="64"/>
      </right>
      <top style="thin">
        <color theme="2"/>
      </top>
      <bottom style="thin">
        <color theme="2"/>
      </bottom>
      <diagonal/>
    </border>
    <border>
      <left style="thin">
        <color theme="2"/>
      </left>
      <right style="thin">
        <color theme="2"/>
      </right>
      <top style="thin">
        <color theme="2"/>
      </top>
      <bottom style="medium">
        <color indexed="64"/>
      </bottom>
      <diagonal/>
    </border>
    <border>
      <left style="thin">
        <color theme="2"/>
      </left>
      <right style="medium">
        <color indexed="64"/>
      </right>
      <top style="thin">
        <color theme="2"/>
      </top>
      <bottom style="medium">
        <color indexed="64"/>
      </bottom>
      <diagonal/>
    </border>
    <border>
      <left style="medium">
        <color indexed="64"/>
      </left>
      <right style="thin">
        <color theme="2"/>
      </right>
      <top style="thin">
        <color theme="2"/>
      </top>
      <bottom style="thin">
        <color theme="2"/>
      </bottom>
      <diagonal/>
    </border>
    <border>
      <left style="medium">
        <color indexed="64"/>
      </left>
      <right style="thin">
        <color theme="2"/>
      </right>
      <top style="thin">
        <color theme="2"/>
      </top>
      <bottom style="medium">
        <color indexed="64"/>
      </bottom>
      <diagonal/>
    </border>
    <border>
      <left style="medium">
        <color indexed="64"/>
      </left>
      <right style="thin">
        <color theme="2"/>
      </right>
      <top/>
      <bottom style="thin">
        <color theme="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left>
      <right style="thin">
        <color theme="2"/>
      </right>
      <top style="medium">
        <color indexed="64"/>
      </top>
      <bottom/>
      <diagonal/>
    </border>
    <border>
      <left style="thin">
        <color theme="2"/>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8" fillId="0" borderId="0"/>
    <xf numFmtId="0" fontId="21" fillId="0" borderId="0" applyNumberFormat="0" applyFill="0" applyBorder="0" applyAlignment="0" applyProtection="0"/>
  </cellStyleXfs>
  <cellXfs count="103">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xf>
    <xf numFmtId="0" fontId="5" fillId="0" borderId="0" xfId="0" applyFont="1" applyFill="1"/>
    <xf numFmtId="0" fontId="7" fillId="0" borderId="0" xfId="0" applyFont="1" applyAlignment="1">
      <alignment horizontal="left" vertical="center" indent="4"/>
    </xf>
    <xf numFmtId="0" fontId="5" fillId="0" borderId="0" xfId="0" applyFont="1"/>
    <xf numFmtId="0" fontId="5" fillId="0" borderId="0" xfId="0" applyFont="1" applyAlignment="1">
      <alignment horizontal="left" indent="4"/>
    </xf>
    <xf numFmtId="0" fontId="6" fillId="0" borderId="0" xfId="0" applyFont="1"/>
    <xf numFmtId="0" fontId="0" fillId="0" borderId="0" xfId="0" applyAlignment="1">
      <alignment horizontal="right"/>
    </xf>
    <xf numFmtId="0" fontId="0" fillId="0" borderId="1" xfId="0" applyBorder="1"/>
    <xf numFmtId="6" fontId="0" fillId="0" borderId="1" xfId="0" applyNumberFormat="1" applyBorder="1" applyAlignment="1">
      <alignment horizontal="right" wrapText="1"/>
    </xf>
    <xf numFmtId="0" fontId="0" fillId="0" borderId="1" xfId="0" applyBorder="1" applyAlignment="1">
      <alignment horizontal="right" wrapText="1"/>
    </xf>
    <xf numFmtId="0" fontId="2" fillId="0" borderId="0" xfId="0" applyFont="1" applyAlignment="1">
      <alignment horizontal="right"/>
    </xf>
    <xf numFmtId="0" fontId="13" fillId="0" borderId="0" xfId="0" applyFont="1"/>
    <xf numFmtId="0" fontId="12" fillId="0" borderId="0" xfId="0" applyFont="1" applyFill="1" applyBorder="1" applyAlignment="1">
      <alignment horizontal="center"/>
    </xf>
    <xf numFmtId="164" fontId="17" fillId="0" borderId="0" xfId="0" applyNumberFormat="1" applyFont="1"/>
    <xf numFmtId="0" fontId="12" fillId="0" borderId="0" xfId="0" applyFont="1" applyFill="1" applyAlignment="1">
      <alignment horizontal="center"/>
    </xf>
    <xf numFmtId="0" fontId="17" fillId="0" borderId="0" xfId="0" applyFont="1"/>
    <xf numFmtId="0" fontId="0" fillId="0" borderId="0" xfId="0" applyFont="1"/>
    <xf numFmtId="0" fontId="16" fillId="5" borderId="16" xfId="0" applyFont="1" applyFill="1" applyBorder="1" applyAlignment="1">
      <alignment horizontal="center"/>
    </xf>
    <xf numFmtId="0" fontId="16" fillId="5" borderId="20" xfId="0" applyFont="1" applyFill="1" applyBorder="1" applyAlignment="1">
      <alignment horizontal="center"/>
    </xf>
    <xf numFmtId="164" fontId="16" fillId="5" borderId="15" xfId="0" applyNumberFormat="1" applyFont="1" applyFill="1" applyBorder="1" applyAlignment="1">
      <alignment horizontal="center"/>
    </xf>
    <xf numFmtId="164" fontId="16" fillId="5" borderId="17" xfId="0" applyNumberFormat="1" applyFont="1" applyFill="1" applyBorder="1" applyAlignment="1">
      <alignment horizontal="center"/>
    </xf>
    <xf numFmtId="0" fontId="16" fillId="5" borderId="21" xfId="0" applyFont="1" applyFill="1" applyBorder="1" applyAlignment="1">
      <alignment horizontal="center"/>
    </xf>
    <xf numFmtId="164" fontId="16" fillId="5" borderId="18" xfId="0" applyNumberFormat="1" applyFont="1" applyFill="1" applyBorder="1" applyAlignment="1">
      <alignment horizontal="center"/>
    </xf>
    <xf numFmtId="164" fontId="16" fillId="5" borderId="19" xfId="0" applyNumberFormat="1" applyFont="1" applyFill="1" applyBorder="1" applyAlignment="1">
      <alignment horizontal="center"/>
    </xf>
    <xf numFmtId="0" fontId="16" fillId="5" borderId="22" xfId="0" applyFont="1" applyFill="1" applyBorder="1" applyAlignment="1">
      <alignment horizontal="center"/>
    </xf>
    <xf numFmtId="164" fontId="3" fillId="5" borderId="18" xfId="0" applyNumberFormat="1" applyFont="1" applyFill="1" applyBorder="1" applyAlignment="1">
      <alignment horizontal="center"/>
    </xf>
    <xf numFmtId="0" fontId="2" fillId="5" borderId="16" xfId="0" applyFont="1" applyFill="1" applyBorder="1" applyAlignment="1">
      <alignment horizontal="center"/>
    </xf>
    <xf numFmtId="0" fontId="16" fillId="5" borderId="26" xfId="0" applyFont="1" applyFill="1" applyBorder="1" applyAlignment="1">
      <alignment horizontal="center"/>
    </xf>
    <xf numFmtId="164" fontId="3" fillId="5" borderId="15" xfId="0" applyNumberFormat="1" applyFont="1" applyFill="1" applyBorder="1" applyAlignment="1">
      <alignment horizontal="center"/>
    </xf>
    <xf numFmtId="0" fontId="16" fillId="5" borderId="27" xfId="0" applyFont="1" applyFill="1" applyBorder="1" applyAlignment="1">
      <alignment horizontal="center"/>
    </xf>
    <xf numFmtId="0" fontId="0" fillId="0" borderId="0" xfId="0" applyAlignment="1">
      <alignment horizontal="left"/>
    </xf>
    <xf numFmtId="0" fontId="14" fillId="3" borderId="13" xfId="0" applyFont="1" applyFill="1" applyBorder="1" applyAlignment="1">
      <alignment horizontal="left"/>
    </xf>
    <xf numFmtId="0" fontId="14" fillId="3" borderId="13" xfId="0" applyFont="1" applyFill="1" applyBorder="1" applyAlignment="1">
      <alignment horizontal="left" wrapText="1"/>
    </xf>
    <xf numFmtId="0" fontId="16" fillId="5" borderId="14" xfId="0" applyFont="1" applyFill="1" applyBorder="1" applyAlignment="1" applyProtection="1">
      <alignment horizontal="right" vertical="center"/>
      <protection locked="0"/>
    </xf>
    <xf numFmtId="164" fontId="16" fillId="4" borderId="14" xfId="0" applyNumberFormat="1" applyFont="1" applyFill="1" applyBorder="1" applyAlignment="1" applyProtection="1">
      <alignment vertical="center"/>
      <protection locked="0"/>
    </xf>
    <xf numFmtId="164" fontId="16" fillId="4" borderId="14" xfId="0" applyNumberFormat="1" applyFont="1" applyFill="1" applyBorder="1" applyAlignment="1" applyProtection="1">
      <alignment horizontal="right" vertical="center"/>
      <protection locked="0"/>
    </xf>
    <xf numFmtId="0" fontId="17" fillId="0" borderId="0" xfId="0" applyFont="1" applyAlignment="1">
      <alignment horizontal="center"/>
    </xf>
    <xf numFmtId="10" fontId="16" fillId="5" borderId="14" xfId="1" applyNumberFormat="1" applyFont="1" applyFill="1" applyBorder="1" applyProtection="1">
      <protection locked="0"/>
    </xf>
    <xf numFmtId="0" fontId="23" fillId="9" borderId="8" xfId="3" applyFont="1" applyFill="1" applyBorder="1" applyAlignment="1" applyProtection="1">
      <alignment vertical="center" wrapText="1"/>
      <protection locked="0"/>
    </xf>
    <xf numFmtId="0" fontId="0" fillId="0" borderId="29" xfId="0" applyBorder="1"/>
    <xf numFmtId="0" fontId="0" fillId="0" borderId="30" xfId="0" applyBorder="1"/>
    <xf numFmtId="0" fontId="0" fillId="0" borderId="28" xfId="0" applyBorder="1"/>
    <xf numFmtId="0" fontId="0" fillId="0" borderId="1" xfId="0" applyBorder="1" applyAlignment="1">
      <alignment horizontal="left" indent="1"/>
    </xf>
    <xf numFmtId="0" fontId="0" fillId="0" borderId="28" xfId="0" applyBorder="1" applyAlignment="1">
      <alignment horizontal="left" indent="1"/>
    </xf>
    <xf numFmtId="0" fontId="0" fillId="0" borderId="29" xfId="0" applyBorder="1" applyAlignment="1">
      <alignment horizontal="left" indent="1"/>
    </xf>
    <xf numFmtId="0" fontId="0" fillId="0" borderId="30" xfId="0" applyBorder="1" applyAlignment="1">
      <alignment horizontal="left" indent="1"/>
    </xf>
    <xf numFmtId="0" fontId="0" fillId="0" borderId="1" xfId="0" applyBorder="1" applyAlignment="1">
      <alignment horizontal="center"/>
    </xf>
    <xf numFmtId="14" fontId="0" fillId="0" borderId="28" xfId="0" applyNumberFormat="1"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14" fontId="0" fillId="0" borderId="29" xfId="0" applyNumberFormat="1" applyBorder="1" applyAlignment="1">
      <alignment horizontal="center"/>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8" borderId="23" xfId="0" applyFont="1" applyFill="1" applyBorder="1" applyAlignment="1">
      <alignment horizontal="center"/>
    </xf>
    <xf numFmtId="0" fontId="19" fillId="8" borderId="24" xfId="0" applyFont="1" applyFill="1" applyBorder="1" applyAlignment="1">
      <alignment horizontal="center"/>
    </xf>
    <xf numFmtId="0" fontId="19" fillId="8" borderId="25" xfId="0" applyFont="1" applyFill="1" applyBorder="1" applyAlignment="1">
      <alignment horizontal="center"/>
    </xf>
    <xf numFmtId="0" fontId="12" fillId="7" borderId="23" xfId="0" applyFont="1" applyFill="1" applyBorder="1" applyAlignment="1">
      <alignment horizontal="center"/>
    </xf>
    <xf numFmtId="0" fontId="12" fillId="7" borderId="24" xfId="0" applyFont="1" applyFill="1" applyBorder="1" applyAlignment="1">
      <alignment horizontal="center"/>
    </xf>
    <xf numFmtId="0" fontId="12" fillId="7" borderId="25" xfId="0" applyFont="1" applyFill="1" applyBorder="1" applyAlignment="1">
      <alignment horizontal="center"/>
    </xf>
    <xf numFmtId="0" fontId="12" fillId="2" borderId="23" xfId="0" applyFont="1" applyFill="1" applyBorder="1" applyAlignment="1">
      <alignment horizontal="center"/>
    </xf>
    <xf numFmtId="0" fontId="12" fillId="2" borderId="24" xfId="0" applyFont="1" applyFill="1" applyBorder="1" applyAlignment="1">
      <alignment horizontal="center"/>
    </xf>
    <xf numFmtId="0" fontId="12" fillId="2" borderId="25" xfId="0" applyFont="1" applyFill="1" applyBorder="1" applyAlignment="1">
      <alignment horizontal="center"/>
    </xf>
    <xf numFmtId="0" fontId="12" fillId="6" borderId="23" xfId="0" applyFont="1" applyFill="1" applyBorder="1" applyAlignment="1">
      <alignment horizontal="center"/>
    </xf>
    <xf numFmtId="0" fontId="12" fillId="6" borderId="24" xfId="0" applyFont="1" applyFill="1" applyBorder="1" applyAlignment="1">
      <alignment horizontal="center"/>
    </xf>
    <xf numFmtId="0" fontId="12" fillId="6" borderId="25" xfId="0" applyFont="1" applyFill="1" applyBorder="1" applyAlignment="1">
      <alignment horizontal="center"/>
    </xf>
    <xf numFmtId="0" fontId="18" fillId="5" borderId="3" xfId="0" applyFont="1" applyFill="1" applyBorder="1" applyAlignment="1">
      <alignment horizontal="center"/>
    </xf>
    <xf numFmtId="0" fontId="18" fillId="5" borderId="4" xfId="0" applyFont="1" applyFill="1" applyBorder="1" applyAlignment="1">
      <alignment horizontal="center"/>
    </xf>
    <xf numFmtId="0" fontId="18" fillId="5" borderId="5" xfId="0" applyFont="1" applyFill="1" applyBorder="1" applyAlignment="1">
      <alignment horizontal="center"/>
    </xf>
    <xf numFmtId="0" fontId="18" fillId="5" borderId="7" xfId="0" applyFont="1" applyFill="1" applyBorder="1" applyAlignment="1">
      <alignment horizontal="center"/>
    </xf>
    <xf numFmtId="0" fontId="18" fillId="5" borderId="0" xfId="0" applyFont="1" applyFill="1" applyAlignment="1">
      <alignment horizontal="center"/>
    </xf>
    <xf numFmtId="0" fontId="18" fillId="5" borderId="8" xfId="0" applyFont="1" applyFill="1" applyBorder="1" applyAlignment="1">
      <alignment horizontal="center"/>
    </xf>
    <xf numFmtId="0" fontId="18" fillId="5" borderId="10" xfId="0" applyFont="1" applyFill="1" applyBorder="1" applyAlignment="1">
      <alignment horizontal="center"/>
    </xf>
    <xf numFmtId="0" fontId="18" fillId="5" borderId="11" xfId="0" applyFont="1" applyFill="1" applyBorder="1" applyAlignment="1">
      <alignment horizontal="center"/>
    </xf>
    <xf numFmtId="0" fontId="18" fillId="5" borderId="12" xfId="0" applyFont="1" applyFill="1" applyBorder="1" applyAlignment="1">
      <alignment horizontal="center"/>
    </xf>
    <xf numFmtId="0" fontId="20" fillId="9" borderId="7" xfId="3" applyFont="1" applyFill="1" applyBorder="1" applyAlignment="1">
      <alignment horizontal="center" vertical="center" wrapText="1"/>
    </xf>
    <xf numFmtId="0" fontId="20" fillId="9" borderId="0"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20" fillId="9" borderId="10" xfId="3" applyFont="1" applyFill="1" applyBorder="1" applyAlignment="1">
      <alignment horizontal="center" vertical="center" wrapText="1"/>
    </xf>
    <xf numFmtId="0" fontId="20" fillId="9" borderId="11" xfId="3" applyFont="1" applyFill="1" applyBorder="1" applyAlignment="1">
      <alignment horizontal="center" vertical="center" wrapText="1"/>
    </xf>
    <xf numFmtId="0" fontId="20" fillId="9" borderId="12" xfId="3" applyFont="1" applyFill="1" applyBorder="1" applyAlignment="1">
      <alignment horizontal="center" vertical="center" wrapText="1"/>
    </xf>
    <xf numFmtId="0" fontId="20" fillId="9" borderId="3" xfId="3" applyFont="1" applyFill="1" applyBorder="1" applyAlignment="1">
      <alignment horizontal="center" vertical="center" wrapText="1"/>
    </xf>
    <xf numFmtId="0" fontId="20" fillId="9" borderId="4" xfId="3" applyFont="1" applyFill="1" applyBorder="1" applyAlignment="1">
      <alignment horizontal="center" vertical="center" wrapText="1"/>
    </xf>
    <xf numFmtId="0" fontId="20" fillId="9" borderId="5" xfId="3" applyFont="1" applyFill="1" applyBorder="1" applyAlignment="1">
      <alignment horizontal="center" vertical="center" wrapText="1"/>
    </xf>
    <xf numFmtId="0" fontId="20" fillId="9" borderId="7" xfId="3" applyFont="1" applyFill="1" applyBorder="1" applyAlignment="1">
      <alignment horizontal="right" vertical="center" wrapText="1"/>
    </xf>
    <xf numFmtId="0" fontId="22" fillId="9" borderId="0" xfId="3" applyFont="1" applyFill="1" applyBorder="1" applyAlignment="1">
      <alignment horizontal="right" vertical="center" wrapText="1"/>
    </xf>
    <xf numFmtId="0" fontId="9" fillId="0" borderId="0" xfId="0" applyFont="1" applyAlignment="1">
      <alignment horizontal="left" wrapText="1"/>
    </xf>
    <xf numFmtId="0" fontId="5" fillId="0" borderId="0" xfId="0" applyFont="1" applyAlignment="1">
      <alignment horizontal="left" wrapText="1"/>
    </xf>
    <xf numFmtId="0" fontId="20" fillId="9" borderId="7" xfId="3" applyFont="1" applyFill="1" applyBorder="1" applyAlignment="1">
      <alignment horizontal="left" vertical="top" wrapText="1"/>
    </xf>
    <xf numFmtId="0" fontId="20" fillId="9" borderId="0" xfId="3" applyFont="1" applyFill="1" applyBorder="1" applyAlignment="1">
      <alignment horizontal="left" vertical="top" wrapText="1"/>
    </xf>
    <xf numFmtId="0" fontId="20" fillId="9" borderId="8" xfId="3" applyFont="1" applyFill="1" applyBorder="1" applyAlignment="1">
      <alignment horizontal="left" vertical="top" wrapText="1"/>
    </xf>
  </cellXfs>
  <cellStyles count="4">
    <cellStyle name="Hyperlink" xfId="3" builtinId="8"/>
    <cellStyle name="Normal" xfId="0" builtinId="0"/>
    <cellStyle name="Normal 2" xfId="2" xr:uid="{E5861354-5B30-4481-8446-F11EF0C69858}"/>
    <cellStyle name="Percent" xfId="1" builtinId="5"/>
  </cellStyles>
  <dxfs count="0"/>
  <tableStyles count="0" defaultTableStyle="TableStyleMedium2" defaultPivotStyle="PivotStyleLight16"/>
  <colors>
    <mruColors>
      <color rgb="FFE0D0CF"/>
      <color rgb="FFD68063"/>
      <color rgb="FF0F7B3F"/>
      <color rgb="FF3A4371"/>
      <color rgb="FF6DB4BA"/>
      <color rgb="FFB2D5D2"/>
      <color rgb="FF448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xdr:row>
      <xdr:rowOff>66675</xdr:rowOff>
    </xdr:from>
    <xdr:to>
      <xdr:col>1</xdr:col>
      <xdr:colOff>1761921</xdr:colOff>
      <xdr:row>3</xdr:row>
      <xdr:rowOff>190427</xdr:rowOff>
    </xdr:to>
    <xdr:pic>
      <xdr:nvPicPr>
        <xdr:cNvPr id="4" name="Picture 3">
          <a:extLst>
            <a:ext uri="{FF2B5EF4-FFF2-40B4-BE49-F238E27FC236}">
              <a16:creationId xmlns:a16="http://schemas.microsoft.com/office/drawing/2014/main" id="{3A9C1846-2988-4651-88BD-2AA08D80CCD5}"/>
            </a:ext>
          </a:extLst>
        </xdr:cNvPr>
        <xdr:cNvPicPr>
          <a:picLocks noChangeAspect="1"/>
        </xdr:cNvPicPr>
      </xdr:nvPicPr>
      <xdr:blipFill>
        <a:blip xmlns:r="http://schemas.openxmlformats.org/officeDocument/2006/relationships" r:embed="rId1"/>
        <a:stretch>
          <a:fillRect/>
        </a:stretch>
      </xdr:blipFill>
      <xdr:spPr>
        <a:xfrm>
          <a:off x="781050" y="200025"/>
          <a:ext cx="1628571" cy="5809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quilter.com/help-and-support/technical-insights/technical-insights-articles/ilsa-and-ilsdba-for-each-type-of-prote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E51F-89E2-426F-AC51-35E91B50F133}">
  <dimension ref="B1:K30"/>
  <sheetViews>
    <sheetView showGridLines="0" showRowColHeaders="0" tabSelected="1" workbookViewId="0">
      <selection activeCell="D8" sqref="D8"/>
    </sheetView>
  </sheetViews>
  <sheetFormatPr defaultRowHeight="15" x14ac:dyDescent="0.25"/>
  <cols>
    <col min="1" max="1" width="5.28515625" customWidth="1"/>
    <col min="2" max="2" width="67" customWidth="1"/>
    <col min="3" max="3" width="2.5703125" customWidth="1"/>
    <col min="4" max="4" width="24.28515625" customWidth="1"/>
    <col min="5" max="5" width="6" customWidth="1"/>
    <col min="6" max="6" width="13.85546875" customWidth="1"/>
    <col min="7" max="9" width="29.7109375" customWidth="1"/>
    <col min="11" max="11" width="17" style="19" hidden="1" customWidth="1"/>
  </cols>
  <sheetData>
    <row r="1" spans="2:11" s="1" customFormat="1" ht="10.5" customHeight="1" thickBot="1" x14ac:dyDescent="0.4">
      <c r="K1" s="18"/>
    </row>
    <row r="2" spans="2:11" s="1" customFormat="1" ht="18" customHeight="1" x14ac:dyDescent="0.35">
      <c r="B2" s="54"/>
      <c r="C2" s="57" t="s">
        <v>62</v>
      </c>
      <c r="D2" s="58"/>
      <c r="E2" s="58"/>
      <c r="F2" s="58"/>
      <c r="G2" s="58"/>
      <c r="H2" s="58"/>
      <c r="I2" s="59"/>
      <c r="K2" s="18"/>
    </row>
    <row r="3" spans="2:11" s="1" customFormat="1" ht="18" customHeight="1" x14ac:dyDescent="0.35">
      <c r="B3" s="55"/>
      <c r="C3" s="60"/>
      <c r="D3" s="61"/>
      <c r="E3" s="61"/>
      <c r="F3" s="61"/>
      <c r="G3" s="61"/>
      <c r="H3" s="61"/>
      <c r="I3" s="62"/>
      <c r="K3" s="39" t="s">
        <v>56</v>
      </c>
    </row>
    <row r="4" spans="2:11" s="1" customFormat="1" ht="18" customHeight="1" thickBot="1" x14ac:dyDescent="0.4">
      <c r="B4" s="56"/>
      <c r="C4" s="63"/>
      <c r="D4" s="64"/>
      <c r="E4" s="64"/>
      <c r="F4" s="64"/>
      <c r="G4" s="64"/>
      <c r="H4" s="64"/>
      <c r="I4" s="65"/>
      <c r="K4" s="39" t="s">
        <v>57</v>
      </c>
    </row>
    <row r="5" spans="2:11" s="1" customFormat="1" ht="9" customHeight="1" thickBot="1" x14ac:dyDescent="0.4">
      <c r="K5" s="18"/>
    </row>
    <row r="6" spans="2:11" s="1" customFormat="1" ht="21" customHeight="1" thickBot="1" x14ac:dyDescent="0.4">
      <c r="B6" s="72" t="s">
        <v>63</v>
      </c>
      <c r="C6" s="73"/>
      <c r="D6" s="74"/>
      <c r="F6" s="72" t="s">
        <v>64</v>
      </c>
      <c r="G6" s="73"/>
      <c r="H6" s="73"/>
      <c r="I6" s="74"/>
      <c r="K6" s="18"/>
    </row>
    <row r="7" spans="2:11" ht="21" customHeight="1" thickBot="1" x14ac:dyDescent="0.4">
      <c r="G7" s="15"/>
      <c r="H7" s="15"/>
      <c r="I7" s="15"/>
    </row>
    <row r="8" spans="2:11" ht="21" customHeight="1" thickBot="1" x14ac:dyDescent="0.35">
      <c r="B8" s="34" t="s">
        <v>58</v>
      </c>
      <c r="D8" s="40"/>
      <c r="F8" s="29"/>
      <c r="G8" s="30" t="s">
        <v>45</v>
      </c>
      <c r="H8" s="30" t="s">
        <v>48</v>
      </c>
      <c r="I8" s="32" t="s">
        <v>49</v>
      </c>
      <c r="K8" s="16"/>
    </row>
    <row r="9" spans="2:11" ht="21" customHeight="1" thickBot="1" x14ac:dyDescent="0.4">
      <c r="F9" s="27" t="s">
        <v>43</v>
      </c>
      <c r="G9" s="22">
        <f>ILSA_full</f>
        <v>0</v>
      </c>
      <c r="H9" s="31">
        <f>TFC_amount_prev_used</f>
        <v>0</v>
      </c>
      <c r="I9" s="23">
        <f>IF((LTA_pc_used_previously&gt;=100%),0, G9-H9)</f>
        <v>0</v>
      </c>
      <c r="K9" s="16">
        <f>LTA_amount_prev_used/4</f>
        <v>0</v>
      </c>
    </row>
    <row r="10" spans="2:11" ht="21" customHeight="1" thickBot="1" x14ac:dyDescent="0.4">
      <c r="B10" s="35" t="s">
        <v>50</v>
      </c>
      <c r="D10" s="36"/>
      <c r="F10" s="24" t="s">
        <v>44</v>
      </c>
      <c r="G10" s="25">
        <f>ILSDBA_full</f>
        <v>0</v>
      </c>
      <c r="H10" s="28">
        <f>IF(LTA_pc_used_previously&gt;=100%,ILSDBA_full,IF(SIHLS_LSDB_paid="Yes",LTA_amount_prev_used,LTA_amount_prev_used*25%))</f>
        <v>0</v>
      </c>
      <c r="I10" s="26">
        <f>IF((LTA_pc_used_previously&gt;=100%),0, G10-H10)</f>
        <v>0</v>
      </c>
      <c r="K10" s="16">
        <f>ILSDBA_full*MIN(100%,LTA_pc_used_previously)</f>
        <v>0</v>
      </c>
    </row>
    <row r="11" spans="2:11" ht="21" customHeight="1" thickBot="1" x14ac:dyDescent="0.4">
      <c r="G11" s="15"/>
      <c r="H11" s="15"/>
      <c r="I11" s="15"/>
    </row>
    <row r="12" spans="2:11" ht="21" customHeight="1" thickBot="1" x14ac:dyDescent="0.4">
      <c r="B12" s="69" t="s">
        <v>65</v>
      </c>
      <c r="C12" s="70"/>
      <c r="D12" s="71"/>
      <c r="F12" s="69" t="s">
        <v>66</v>
      </c>
      <c r="G12" s="70"/>
      <c r="H12" s="70"/>
      <c r="I12" s="71"/>
    </row>
    <row r="13" spans="2:11" ht="21" customHeight="1" thickBot="1" x14ac:dyDescent="0.4">
      <c r="F13" s="17"/>
      <c r="G13" s="17"/>
      <c r="H13" s="17"/>
      <c r="I13" s="17"/>
    </row>
    <row r="14" spans="2:11" ht="21" customHeight="1" thickBot="1" x14ac:dyDescent="0.35">
      <c r="B14" s="35" t="s">
        <v>77</v>
      </c>
      <c r="D14" s="37"/>
      <c r="F14" s="20"/>
      <c r="G14" s="30" t="s">
        <v>45</v>
      </c>
      <c r="H14" s="30" t="s">
        <v>48</v>
      </c>
      <c r="I14" s="32" t="s">
        <v>49</v>
      </c>
    </row>
    <row r="15" spans="2:11" ht="21" customHeight="1" thickBot="1" x14ac:dyDescent="0.35">
      <c r="F15" s="21" t="s">
        <v>43</v>
      </c>
      <c r="G15" s="22">
        <f>ILSA_full</f>
        <v>0</v>
      </c>
      <c r="H15" s="22">
        <f>TFC_BCE_pre_April2024</f>
        <v>0</v>
      </c>
      <c r="I15" s="23">
        <f>MAX(0,G15-H15)</f>
        <v>0</v>
      </c>
    </row>
    <row r="16" spans="2:11" ht="21" customHeight="1" thickBot="1" x14ac:dyDescent="0.35">
      <c r="B16" s="35" t="s">
        <v>51</v>
      </c>
      <c r="D16" s="37"/>
      <c r="F16" s="24" t="s">
        <v>44</v>
      </c>
      <c r="G16" s="25">
        <f>ILSDBA_full</f>
        <v>0</v>
      </c>
      <c r="H16" s="25">
        <f>TFC_BCE_pre_April2024+SIHLS_LSDB_pre_April2024</f>
        <v>0</v>
      </c>
      <c r="I16" s="26">
        <f>MAX(0,G16-H16)</f>
        <v>0</v>
      </c>
    </row>
    <row r="17" spans="2:9" ht="21" customHeight="1" thickBot="1" x14ac:dyDescent="0.4">
      <c r="F17" s="17"/>
      <c r="G17" s="17"/>
      <c r="H17" s="17"/>
      <c r="I17" s="17"/>
    </row>
    <row r="18" spans="2:9" ht="21" customHeight="1" thickBot="1" x14ac:dyDescent="0.4">
      <c r="B18" s="75" t="s">
        <v>78</v>
      </c>
      <c r="C18" s="76"/>
      <c r="D18" s="77"/>
      <c r="F18" s="75" t="s">
        <v>46</v>
      </c>
      <c r="G18" s="76"/>
      <c r="H18" s="76"/>
      <c r="I18" s="77"/>
    </row>
    <row r="19" spans="2:9" ht="21" customHeight="1" thickBot="1" x14ac:dyDescent="0.4">
      <c r="F19" s="17"/>
      <c r="G19" s="17"/>
      <c r="H19" s="17"/>
      <c r="I19" s="17"/>
    </row>
    <row r="20" spans="2:9" ht="21" customHeight="1" thickBot="1" x14ac:dyDescent="0.4">
      <c r="B20" s="34" t="s">
        <v>55</v>
      </c>
      <c r="C20" s="1"/>
      <c r="D20" s="38"/>
      <c r="F20" s="78" t="s">
        <v>52</v>
      </c>
      <c r="G20" s="79"/>
      <c r="H20" s="79" t="s">
        <v>53</v>
      </c>
      <c r="I20" s="80"/>
    </row>
    <row r="21" spans="2:9" ht="21" customHeight="1" thickBot="1" x14ac:dyDescent="0.4">
      <c r="B21" s="1"/>
      <c r="C21" s="1"/>
      <c r="D21" s="1"/>
      <c r="F21" s="81" t="s">
        <v>68</v>
      </c>
      <c r="G21" s="82"/>
      <c r="H21" s="82"/>
      <c r="I21" s="83"/>
    </row>
    <row r="22" spans="2:9" ht="21" customHeight="1" thickBot="1" x14ac:dyDescent="0.4">
      <c r="B22" s="34" t="s">
        <v>47</v>
      </c>
      <c r="C22" s="1"/>
      <c r="D22" s="38"/>
      <c r="F22" s="84" t="s">
        <v>67</v>
      </c>
      <c r="G22" s="85"/>
      <c r="H22" s="85"/>
      <c r="I22" s="86"/>
    </row>
    <row r="23" spans="2:9" ht="18.75" thickBot="1" x14ac:dyDescent="0.4">
      <c r="B23" s="14"/>
      <c r="F23" s="17"/>
      <c r="G23" s="17"/>
      <c r="H23" s="17"/>
      <c r="I23" s="17"/>
    </row>
    <row r="24" spans="2:9" ht="21.75" customHeight="1" thickBot="1" x14ac:dyDescent="0.4">
      <c r="B24" s="66" t="s">
        <v>54</v>
      </c>
      <c r="C24" s="67"/>
      <c r="D24" s="67"/>
      <c r="E24" s="67"/>
      <c r="F24" s="67"/>
      <c r="G24" s="67"/>
      <c r="H24" s="67"/>
      <c r="I24" s="68"/>
    </row>
    <row r="25" spans="2:9" ht="15" customHeight="1" x14ac:dyDescent="0.25">
      <c r="B25" s="93" t="s">
        <v>59</v>
      </c>
      <c r="C25" s="94"/>
      <c r="D25" s="94"/>
      <c r="E25" s="94"/>
      <c r="F25" s="94"/>
      <c r="G25" s="94"/>
      <c r="H25" s="94"/>
      <c r="I25" s="95"/>
    </row>
    <row r="26" spans="2:9" ht="15" customHeight="1" x14ac:dyDescent="0.25">
      <c r="B26" s="87" t="s">
        <v>79</v>
      </c>
      <c r="C26" s="88"/>
      <c r="D26" s="88"/>
      <c r="E26" s="88"/>
      <c r="F26" s="88"/>
      <c r="G26" s="88"/>
      <c r="H26" s="88"/>
      <c r="I26" s="89"/>
    </row>
    <row r="27" spans="2:9" ht="15" customHeight="1" x14ac:dyDescent="0.25">
      <c r="B27" s="96" t="s">
        <v>69</v>
      </c>
      <c r="C27" s="97"/>
      <c r="D27" s="97"/>
      <c r="E27" s="97"/>
      <c r="F27" s="97"/>
      <c r="G27" s="97"/>
      <c r="H27" s="97"/>
      <c r="I27" s="41" t="s">
        <v>60</v>
      </c>
    </row>
    <row r="28" spans="2:9" ht="15" customHeight="1" x14ac:dyDescent="0.25">
      <c r="B28" s="100" t="s">
        <v>81</v>
      </c>
      <c r="C28" s="101"/>
      <c r="D28" s="101"/>
      <c r="E28" s="101"/>
      <c r="F28" s="101"/>
      <c r="G28" s="101"/>
      <c r="H28" s="101"/>
      <c r="I28" s="102"/>
    </row>
    <row r="29" spans="2:9" ht="15" customHeight="1" thickBot="1" x14ac:dyDescent="0.3">
      <c r="B29" s="90" t="s">
        <v>61</v>
      </c>
      <c r="C29" s="91"/>
      <c r="D29" s="91"/>
      <c r="E29" s="91"/>
      <c r="F29" s="91"/>
      <c r="G29" s="91"/>
      <c r="H29" s="91"/>
      <c r="I29" s="92"/>
    </row>
    <row r="30" spans="2:9" x14ac:dyDescent="0.25">
      <c r="C30" s="33"/>
    </row>
  </sheetData>
  <sheetProtection algorithmName="SHA-512" hashValue="LbAwRDkUzmX8H1H29VnZcpRo1PLwmuRRK7GERMXhyXm/h1/2TRBjRn+2QlUQyPv0WSqyrw3dfy/QGkMLJVWBBw==" saltValue="HHOyMfnE8MyP64zHbWduag==" spinCount="100000" sheet="1" objects="1" scenarios="1"/>
  <mergeCells count="18">
    <mergeCell ref="B26:I26"/>
    <mergeCell ref="B28:I28"/>
    <mergeCell ref="B29:I29"/>
    <mergeCell ref="B25:I25"/>
    <mergeCell ref="B27:H27"/>
    <mergeCell ref="B2:B4"/>
    <mergeCell ref="C2:I4"/>
    <mergeCell ref="B24:I24"/>
    <mergeCell ref="B12:D12"/>
    <mergeCell ref="B6:D6"/>
    <mergeCell ref="B18:D18"/>
    <mergeCell ref="F6:I6"/>
    <mergeCell ref="F12:I12"/>
    <mergeCell ref="F18:I18"/>
    <mergeCell ref="F20:G20"/>
    <mergeCell ref="H20:I20"/>
    <mergeCell ref="F21:I21"/>
    <mergeCell ref="F22:I22"/>
  </mergeCells>
  <dataValidations count="1">
    <dataValidation type="list" allowBlank="1" showInputMessage="1" showErrorMessage="1" sqref="D10" xr:uid="{D448451F-AAAB-4300-8195-FAFFD319E7C7}">
      <formula1>"Yes,No"</formula1>
    </dataValidation>
  </dataValidations>
  <hyperlinks>
    <hyperlink ref="I27" r:id="rId1" display="here." xr:uid="{5BE7A0C9-F2A8-46A1-A81B-96D39FC7D75C}"/>
  </hyperlinks>
  <pageMargins left="0.7" right="0.7" top="0.75" bottom="0.75" header="0.3" footer="0.3"/>
  <pageSetup paperSize="9" orientation="portrait" horizontalDpi="1200" verticalDpi="1200" r:id="rId2"/>
  <headerFooter>
    <oddFooter>&amp;C_x000D_&amp;1#&amp;"Arial"&amp;10&amp;K000000 INTERNAL USE ONLY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0282-FA52-4160-AF4D-9B72FE7A4D59}">
  <dimension ref="A1:C20"/>
  <sheetViews>
    <sheetView workbookViewId="0">
      <selection activeCell="A4" sqref="A4:C4"/>
    </sheetView>
  </sheetViews>
  <sheetFormatPr defaultRowHeight="15" x14ac:dyDescent="0.25"/>
  <cols>
    <col min="1" max="1" width="24.140625" customWidth="1"/>
    <col min="2" max="2" width="88.7109375" customWidth="1"/>
    <col min="3" max="3" width="27.28515625" customWidth="1"/>
  </cols>
  <sheetData>
    <row r="1" spans="1:3" x14ac:dyDescent="0.25">
      <c r="A1" s="49" t="s">
        <v>71</v>
      </c>
      <c r="B1" s="45" t="s">
        <v>72</v>
      </c>
      <c r="C1" s="10" t="s">
        <v>74</v>
      </c>
    </row>
    <row r="2" spans="1:3" x14ac:dyDescent="0.25">
      <c r="A2" s="50">
        <v>45358</v>
      </c>
      <c r="B2" s="46" t="s">
        <v>73</v>
      </c>
      <c r="C2" s="44" t="s">
        <v>75</v>
      </c>
    </row>
    <row r="3" spans="1:3" x14ac:dyDescent="0.25">
      <c r="A3" s="53">
        <v>45387</v>
      </c>
      <c r="B3" s="47" t="s">
        <v>70</v>
      </c>
      <c r="C3" s="42" t="s">
        <v>76</v>
      </c>
    </row>
    <row r="4" spans="1:3" x14ac:dyDescent="0.25">
      <c r="A4" s="53">
        <v>45447</v>
      </c>
      <c r="B4" s="47" t="s">
        <v>80</v>
      </c>
      <c r="C4" s="42" t="s">
        <v>76</v>
      </c>
    </row>
    <row r="5" spans="1:3" x14ac:dyDescent="0.25">
      <c r="A5" s="51"/>
      <c r="B5" s="47"/>
      <c r="C5" s="42"/>
    </row>
    <row r="6" spans="1:3" x14ac:dyDescent="0.25">
      <c r="A6" s="51"/>
      <c r="B6" s="47"/>
      <c r="C6" s="42"/>
    </row>
    <row r="7" spans="1:3" x14ac:dyDescent="0.25">
      <c r="A7" s="51"/>
      <c r="B7" s="47"/>
      <c r="C7" s="42"/>
    </row>
    <row r="8" spans="1:3" x14ac:dyDescent="0.25">
      <c r="A8" s="51"/>
      <c r="B8" s="47"/>
      <c r="C8" s="42"/>
    </row>
    <row r="9" spans="1:3" x14ac:dyDescent="0.25">
      <c r="A9" s="51"/>
      <c r="B9" s="47"/>
      <c r="C9" s="42"/>
    </row>
    <row r="10" spans="1:3" x14ac:dyDescent="0.25">
      <c r="A10" s="51"/>
      <c r="B10" s="47"/>
      <c r="C10" s="42"/>
    </row>
    <row r="11" spans="1:3" x14ac:dyDescent="0.25">
      <c r="A11" s="51"/>
      <c r="B11" s="47"/>
      <c r="C11" s="42"/>
    </row>
    <row r="12" spans="1:3" x14ac:dyDescent="0.25">
      <c r="A12" s="51"/>
      <c r="B12" s="47"/>
      <c r="C12" s="42"/>
    </row>
    <row r="13" spans="1:3" x14ac:dyDescent="0.25">
      <c r="A13" s="51"/>
      <c r="B13" s="47"/>
      <c r="C13" s="42"/>
    </row>
    <row r="14" spans="1:3" x14ac:dyDescent="0.25">
      <c r="A14" s="51"/>
      <c r="B14" s="47"/>
      <c r="C14" s="42"/>
    </row>
    <row r="15" spans="1:3" x14ac:dyDescent="0.25">
      <c r="A15" s="51"/>
      <c r="B15" s="47"/>
      <c r="C15" s="42"/>
    </row>
    <row r="16" spans="1:3" x14ac:dyDescent="0.25">
      <c r="A16" s="51"/>
      <c r="B16" s="47"/>
      <c r="C16" s="42"/>
    </row>
    <row r="17" spans="1:3" x14ac:dyDescent="0.25">
      <c r="A17" s="51"/>
      <c r="B17" s="47"/>
      <c r="C17" s="42"/>
    </row>
    <row r="18" spans="1:3" x14ac:dyDescent="0.25">
      <c r="A18" s="51"/>
      <c r="B18" s="47"/>
      <c r="C18" s="42"/>
    </row>
    <row r="19" spans="1:3" x14ac:dyDescent="0.25">
      <c r="A19" s="51"/>
      <c r="B19" s="47"/>
      <c r="C19" s="42"/>
    </row>
    <row r="20" spans="1:3" x14ac:dyDescent="0.25">
      <c r="A20" s="52"/>
      <c r="B20" s="48"/>
      <c r="C20" s="4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CA718-8C39-4E4D-B853-5ECC3D53A367}">
  <dimension ref="B2:D45"/>
  <sheetViews>
    <sheetView showGridLines="0" topLeftCell="A6" workbookViewId="0">
      <selection activeCell="G16" sqref="G16"/>
    </sheetView>
  </sheetViews>
  <sheetFormatPr defaultRowHeight="15" x14ac:dyDescent="0.25"/>
  <cols>
    <col min="1" max="1" width="4" customWidth="1"/>
    <col min="2" max="2" width="33.85546875" customWidth="1"/>
    <col min="3" max="3" width="33.7109375" style="9" customWidth="1"/>
    <col min="4" max="4" width="39.42578125" customWidth="1"/>
    <col min="5" max="5" width="3.5703125" customWidth="1"/>
    <col min="6" max="6" width="4.85546875" customWidth="1"/>
    <col min="7" max="7" width="34.7109375" customWidth="1"/>
    <col min="8" max="8" width="16.42578125" customWidth="1"/>
    <col min="9" max="9" width="20.5703125" customWidth="1"/>
    <col min="11" max="11" width="19.140625" bestFit="1" customWidth="1"/>
    <col min="12" max="12" width="22.5703125" customWidth="1"/>
    <col min="13" max="13" width="51.140625" customWidth="1"/>
  </cols>
  <sheetData>
    <row r="2" spans="2:4" ht="50.25" customHeight="1" x14ac:dyDescent="0.25">
      <c r="B2" s="98" t="s">
        <v>42</v>
      </c>
      <c r="C2" s="98"/>
      <c r="D2" s="98"/>
    </row>
    <row r="4" spans="2:4" ht="27" customHeight="1" x14ac:dyDescent="0.25">
      <c r="C4" s="13" t="s">
        <v>43</v>
      </c>
      <c r="D4" s="13" t="s">
        <v>44</v>
      </c>
    </row>
    <row r="5" spans="2:4" x14ac:dyDescent="0.25">
      <c r="B5" s="10" t="s">
        <v>0</v>
      </c>
      <c r="C5" s="11">
        <v>268275</v>
      </c>
      <c r="D5" s="11">
        <v>1073100</v>
      </c>
    </row>
    <row r="6" spans="2:4" ht="30" x14ac:dyDescent="0.25">
      <c r="B6" s="10" t="s">
        <v>26</v>
      </c>
      <c r="C6" s="11">
        <v>375000</v>
      </c>
      <c r="D6" s="12" t="s">
        <v>27</v>
      </c>
    </row>
    <row r="7" spans="2:4" ht="30" x14ac:dyDescent="0.25">
      <c r="B7" s="10" t="s">
        <v>28</v>
      </c>
      <c r="C7" s="12" t="s">
        <v>29</v>
      </c>
      <c r="D7" s="12" t="s">
        <v>27</v>
      </c>
    </row>
    <row r="8" spans="2:4" ht="45" x14ac:dyDescent="0.25">
      <c r="B8" s="10" t="s">
        <v>30</v>
      </c>
      <c r="C8" s="11">
        <v>375000</v>
      </c>
      <c r="D8" s="12" t="s">
        <v>31</v>
      </c>
    </row>
    <row r="9" spans="2:4" ht="45" x14ac:dyDescent="0.25">
      <c r="B9" s="10" t="s">
        <v>32</v>
      </c>
      <c r="C9" s="12" t="s">
        <v>29</v>
      </c>
      <c r="D9" s="12" t="s">
        <v>31</v>
      </c>
    </row>
    <row r="10" spans="2:4" x14ac:dyDescent="0.25">
      <c r="B10" s="10" t="s">
        <v>1</v>
      </c>
      <c r="C10" s="11">
        <v>450000</v>
      </c>
      <c r="D10" s="11">
        <v>1800000</v>
      </c>
    </row>
    <row r="11" spans="2:4" x14ac:dyDescent="0.25">
      <c r="B11" s="10" t="s">
        <v>2</v>
      </c>
      <c r="C11" s="11">
        <v>375000</v>
      </c>
      <c r="D11" s="11">
        <v>1500000</v>
      </c>
    </row>
    <row r="12" spans="2:4" x14ac:dyDescent="0.25">
      <c r="B12" s="10" t="s">
        <v>3</v>
      </c>
      <c r="C12" s="11">
        <v>312500</v>
      </c>
      <c r="D12" s="11">
        <v>1250000</v>
      </c>
    </row>
    <row r="13" spans="2:4" ht="30" x14ac:dyDescent="0.25">
      <c r="B13" s="10" t="s">
        <v>4</v>
      </c>
      <c r="C13" s="12" t="s">
        <v>33</v>
      </c>
      <c r="D13" s="12" t="s">
        <v>34</v>
      </c>
    </row>
    <row r="14" spans="2:4" ht="30" x14ac:dyDescent="0.25">
      <c r="B14" s="10" t="s">
        <v>5</v>
      </c>
      <c r="C14" s="12" t="s">
        <v>35</v>
      </c>
      <c r="D14" s="12" t="s">
        <v>36</v>
      </c>
    </row>
    <row r="15" spans="2:4" ht="60" x14ac:dyDescent="0.25">
      <c r="B15" s="10" t="s">
        <v>37</v>
      </c>
      <c r="C15" s="12" t="s">
        <v>38</v>
      </c>
      <c r="D15" s="12" t="s">
        <v>39</v>
      </c>
    </row>
    <row r="16" spans="2:4" ht="60" x14ac:dyDescent="0.25">
      <c r="B16" s="10" t="s">
        <v>40</v>
      </c>
      <c r="C16" s="11">
        <v>268275</v>
      </c>
      <c r="D16" s="12" t="s">
        <v>41</v>
      </c>
    </row>
    <row r="19" spans="2:3" x14ac:dyDescent="0.25">
      <c r="B19" s="2" t="s">
        <v>6</v>
      </c>
      <c r="C19"/>
    </row>
    <row r="20" spans="2:3" x14ac:dyDescent="0.25">
      <c r="B20" s="3" t="s">
        <v>7</v>
      </c>
      <c r="C20"/>
    </row>
    <row r="21" spans="2:3" x14ac:dyDescent="0.25">
      <c r="B21" s="4" t="s">
        <v>8</v>
      </c>
      <c r="C21"/>
    </row>
    <row r="22" spans="2:3" x14ac:dyDescent="0.25">
      <c r="B22" s="3" t="s">
        <v>9</v>
      </c>
      <c r="C22"/>
    </row>
    <row r="23" spans="2:3" x14ac:dyDescent="0.25">
      <c r="B23" s="5" t="s">
        <v>10</v>
      </c>
      <c r="C23"/>
    </row>
    <row r="24" spans="2:3" x14ac:dyDescent="0.25">
      <c r="B24" s="5" t="s">
        <v>11</v>
      </c>
      <c r="C24"/>
    </row>
    <row r="25" spans="2:3" x14ac:dyDescent="0.25">
      <c r="B25" s="3" t="s">
        <v>12</v>
      </c>
      <c r="C25"/>
    </row>
    <row r="26" spans="2:3" x14ac:dyDescent="0.25">
      <c r="C26"/>
    </row>
    <row r="27" spans="2:3" x14ac:dyDescent="0.25">
      <c r="B27" s="8" t="s">
        <v>13</v>
      </c>
      <c r="C27"/>
    </row>
    <row r="28" spans="2:3" x14ac:dyDescent="0.25">
      <c r="B28" s="6" t="s">
        <v>14</v>
      </c>
      <c r="C28"/>
    </row>
    <row r="29" spans="2:3" x14ac:dyDescent="0.25">
      <c r="B29" s="6" t="s">
        <v>15</v>
      </c>
      <c r="C29"/>
    </row>
    <row r="30" spans="2:3" x14ac:dyDescent="0.25">
      <c r="B30" s="6" t="s">
        <v>9</v>
      </c>
      <c r="C30"/>
    </row>
    <row r="31" spans="2:3" x14ac:dyDescent="0.25">
      <c r="B31" s="7" t="s">
        <v>10</v>
      </c>
      <c r="C31"/>
    </row>
    <row r="32" spans="2:3" x14ac:dyDescent="0.25">
      <c r="B32" s="7" t="s">
        <v>11</v>
      </c>
      <c r="C32"/>
    </row>
    <row r="33" spans="2:4" x14ac:dyDescent="0.25">
      <c r="B33" s="7" t="s">
        <v>16</v>
      </c>
      <c r="C33"/>
    </row>
    <row r="34" spans="2:4" x14ac:dyDescent="0.25">
      <c r="B34" s="7" t="s">
        <v>17</v>
      </c>
      <c r="C34"/>
    </row>
    <row r="35" spans="2:4" x14ac:dyDescent="0.25">
      <c r="B35" s="7" t="s">
        <v>18</v>
      </c>
      <c r="C35"/>
    </row>
    <row r="36" spans="2:4" x14ac:dyDescent="0.25">
      <c r="B36" s="7" t="s">
        <v>19</v>
      </c>
      <c r="C36"/>
    </row>
    <row r="37" spans="2:4" x14ac:dyDescent="0.25">
      <c r="B37" s="7" t="s">
        <v>20</v>
      </c>
      <c r="C37"/>
    </row>
    <row r="38" spans="2:4" x14ac:dyDescent="0.25">
      <c r="B38" s="7" t="s">
        <v>21</v>
      </c>
      <c r="C38"/>
    </row>
    <row r="39" spans="2:4" x14ac:dyDescent="0.25">
      <c r="B39" s="7" t="s">
        <v>22</v>
      </c>
      <c r="C39"/>
    </row>
    <row r="40" spans="2:4" x14ac:dyDescent="0.25">
      <c r="B40" s="6" t="s">
        <v>23</v>
      </c>
      <c r="C40"/>
    </row>
    <row r="41" spans="2:4" x14ac:dyDescent="0.25">
      <c r="C41"/>
    </row>
    <row r="42" spans="2:4" x14ac:dyDescent="0.25">
      <c r="B42" s="8" t="s">
        <v>24</v>
      </c>
      <c r="C42"/>
    </row>
    <row r="43" spans="2:4" x14ac:dyDescent="0.25">
      <c r="B43" s="99" t="s">
        <v>25</v>
      </c>
      <c r="C43" s="99"/>
      <c r="D43" s="99"/>
    </row>
    <row r="44" spans="2:4" x14ac:dyDescent="0.25">
      <c r="B44" s="99"/>
      <c r="C44" s="99"/>
      <c r="D44" s="99"/>
    </row>
    <row r="45" spans="2:4" x14ac:dyDescent="0.25">
      <c r="B45" s="99"/>
      <c r="C45" s="99"/>
      <c r="D45" s="99"/>
    </row>
  </sheetData>
  <mergeCells count="2">
    <mergeCell ref="B2:D2"/>
    <mergeCell ref="B43:D45"/>
  </mergeCells>
  <pageMargins left="0.7" right="0.7" top="0.75" bottom="0.75" header="0.3" footer="0.3"/>
  <headerFooter>
    <oddFooter>&amp;C_x000D_&amp;1#&amp;"Arial"&amp;10&amp;K000000 INTERNAL USE ONLY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Inputs</vt:lpstr>
      <vt:lpstr>Version control</vt:lpstr>
      <vt:lpstr>Protections</vt:lpstr>
      <vt:lpstr>ILSA_full</vt:lpstr>
      <vt:lpstr>ILSDBA_full</vt:lpstr>
      <vt:lpstr>LTA_amount_prev_used</vt:lpstr>
      <vt:lpstr>LTA_pc_used_previously</vt:lpstr>
      <vt:lpstr>SIHLS_LSDB_paid</vt:lpstr>
      <vt:lpstr>SIHLS_LSDB_pre_April2024</vt:lpstr>
      <vt:lpstr>TFC_amount_prev_used</vt:lpstr>
      <vt:lpstr>TFC_BCE_pre_April2024</vt:lpstr>
    </vt:vector>
  </TitlesOfParts>
  <Company>Quilter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Button, Phil</dc:creator>
  <cp:lastModifiedBy>Button, Phil</cp:lastModifiedBy>
  <dcterms:created xsi:type="dcterms:W3CDTF">2024-02-15T14:39:40Z</dcterms:created>
  <dcterms:modified xsi:type="dcterms:W3CDTF">2024-06-04T10:34:47Z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1a6dd01-c5bd-4c13-9817-521dd7058760_Enabled">
    <vt:lpwstr>true</vt:lpwstr>
  </property>
  <property fmtid="{D5CDD505-2E9C-101B-9397-08002B2CF9AE}" pid="3" name="MSIP_Label_a1a6dd01-c5bd-4c13-9817-521dd7058760_SetDate">
    <vt:lpwstr>2024-02-15T17:25:52Z</vt:lpwstr>
  </property>
  <property fmtid="{D5CDD505-2E9C-101B-9397-08002B2CF9AE}" pid="4" name="MSIP_Label_a1a6dd01-c5bd-4c13-9817-521dd7058760_Method">
    <vt:lpwstr>Privileged</vt:lpwstr>
  </property>
  <property fmtid="{D5CDD505-2E9C-101B-9397-08002B2CF9AE}" pid="5" name="MSIP_Label_a1a6dd01-c5bd-4c13-9817-521dd7058760_Name">
    <vt:lpwstr>a1a6dd01-c5bd-4c13-9817-521dd7058760</vt:lpwstr>
  </property>
  <property fmtid="{D5CDD505-2E9C-101B-9397-08002B2CF9AE}" pid="6" name="MSIP_Label_a1a6dd01-c5bd-4c13-9817-521dd7058760_SiteId">
    <vt:lpwstr>0c5bd621-4db2-45d4-92c6-94708f93fa6e</vt:lpwstr>
  </property>
  <property fmtid="{D5CDD505-2E9C-101B-9397-08002B2CF9AE}" pid="7" name="MSIP_Label_a1a6dd01-c5bd-4c13-9817-521dd7058760_ActionId">
    <vt:lpwstr>605b30bc-08ca-4c9e-a95a-84ef94ec694f</vt:lpwstr>
  </property>
  <property fmtid="{D5CDD505-2E9C-101B-9397-08002B2CF9AE}" pid="8" name="MSIP_Label_a1a6dd01-c5bd-4c13-9817-521dd7058760_ContentBits">
    <vt:lpwstr>2</vt:lpwstr>
  </property>
</Properties>
</file>